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itna rač. oprema" sheetId="1" r:id="rId1"/>
  </sheets>
  <definedNames>
    <definedName name="_xlnm.Print_Titles" localSheetId="0">'Sitna rač. oprema'!$1:$3</definedName>
  </definedNames>
  <calcPr fullCalcOnLoad="1"/>
</workbook>
</file>

<file path=xl/sharedStrings.xml><?xml version="1.0" encoding="utf-8"?>
<sst xmlns="http://schemas.openxmlformats.org/spreadsheetml/2006/main" count="92" uniqueCount="70">
  <si>
    <t>NAZIV I OPIS TEHNIČKIH KARAKTERISTIKA
koje ponuđena oprema minimalno mora zadovoljavati</t>
  </si>
  <si>
    <t>Okvirna količina</t>
  </si>
  <si>
    <t>UKUPNO</t>
  </si>
  <si>
    <t>ZA PONUDITELJA</t>
  </si>
  <si>
    <t>MP</t>
  </si>
  <si>
    <t>(ovlaštena osoba ponuditelja)</t>
  </si>
  <si>
    <t>Jedinična cijena (kn, bez PDV)</t>
  </si>
  <si>
    <t>Ukupna cijena (kn, bez PDV)</t>
  </si>
  <si>
    <t xml:space="preserve">     UKUPNA CIJENA (BEZ PDV-a):</t>
  </si>
  <si>
    <t xml:space="preserve">     UKUPNA CIJENA (S PDV-om):</t>
  </si>
  <si>
    <t xml:space="preserve">     PDV (25%):</t>
  </si>
  <si>
    <t>Jamstvo (minimalno)</t>
  </si>
  <si>
    <t>2 godine</t>
  </si>
  <si>
    <t>1 godina</t>
  </si>
  <si>
    <t>Red. broj</t>
  </si>
  <si>
    <t>3 godine</t>
  </si>
  <si>
    <t>PONUĐENA OPREMA                       (model, opis proizvoda)</t>
  </si>
  <si>
    <t>Span ulaz</t>
  </si>
  <si>
    <t>Ukupni ulaz</t>
  </si>
  <si>
    <t>Dobavljač</t>
  </si>
  <si>
    <t>M SAN</t>
  </si>
  <si>
    <t>PN</t>
  </si>
  <si>
    <t xml:space="preserve"> DT01ACA100 </t>
  </si>
  <si>
    <t xml:space="preserve">TOTAL </t>
  </si>
  <si>
    <t>SV300S37A/120G</t>
  </si>
  <si>
    <t>WDBWLG0020HBK-EESN</t>
  </si>
  <si>
    <t>TS16GJF760</t>
  </si>
  <si>
    <t>B-707978</t>
  </si>
  <si>
    <t>HSM</t>
  </si>
  <si>
    <t>IN116a</t>
  </si>
  <si>
    <t>910-001602/604</t>
  </si>
  <si>
    <t>SH-B123L/RSBP</t>
  </si>
  <si>
    <t>TS8XDVDS-K</t>
  </si>
  <si>
    <t>pojma nemam</t>
  </si>
  <si>
    <t>HDMI 1.4 kabel 2m</t>
  </si>
  <si>
    <t>Kabel DVI za spajanje monitora na računalo (M-M), min 1,8m</t>
  </si>
  <si>
    <t>SSD 2.5' SATA 3.0, 240 GB, brzina čitanja 500 MB/s, brzina pisanja 500 MB/s</t>
  </si>
  <si>
    <t>ELMAŽ</t>
  </si>
  <si>
    <t xml:space="preserve">Kabel DisplayPort za spajanje monitora na računalo, min 1,8m </t>
  </si>
  <si>
    <t>USB stick 16GB, USB 3.0, čitanje: min 100 MB/s, pisanje: min 25 MB/s bez kliznog mehanizma (s fiksnim USB priključkom)</t>
  </si>
  <si>
    <t>Zvučnici, snaga min. 2,2 W, frekvencijski raspon 100Hz-20kHz, USB sučelje, kompaktni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</si>
  <si>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</si>
  <si>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</si>
  <si>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</si>
  <si>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</si>
  <si>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</si>
  <si>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</si>
  <si>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</si>
  <si>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</si>
  <si>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</si>
  <si>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</si>
  <si>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</si>
  <si>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</si>
  <si>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</si>
  <si>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</si>
  <si>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</si>
  <si>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HDD 3.5" - 1TB 7200rpm/64MB, SATA III</t>
  </si>
  <si>
    <t>HDD EKSTERNI 3,5" - 4TB, USB 3.0, s vlastitim napajanjem</t>
  </si>
  <si>
    <t>Mrežni UTP patch kabel, CAT6, 5m, sivi</t>
  </si>
  <si>
    <t>Mrežni UTP patch kabel, CAT6, 7,5m, sivi</t>
  </si>
  <si>
    <t>Mrežni UTP patch kabel, CAT6, 10m, sivi</t>
  </si>
  <si>
    <t>Mrežni UTP patch kabel, CAT6, 15m, sivi</t>
  </si>
  <si>
    <r>
      <t xml:space="preserve">Tipkovnica, HR raspored znakova, žična, USB, crne boje - poput </t>
    </r>
    <r>
      <rPr>
        <b/>
        <sz val="8"/>
        <rFont val="Tahoma"/>
        <family val="2"/>
      </rPr>
      <t>Logitech K120</t>
    </r>
    <r>
      <rPr>
        <sz val="8"/>
        <rFont val="Tahoma"/>
        <family val="2"/>
      </rPr>
      <t xml:space="preserve"> ili slično</t>
    </r>
  </si>
  <si>
    <r>
      <t xml:space="preserve">Miš, žični, USB, optički, 800 dpi, Tipke 3+scroll, simetričan (pogodan za ljevake), crne boje - poput </t>
    </r>
    <r>
      <rPr>
        <b/>
        <sz val="8"/>
        <rFont val="Tahoma"/>
        <family val="2"/>
      </rPr>
      <t>Logitech B100</t>
    </r>
    <r>
      <rPr>
        <sz val="8"/>
        <rFont val="Tahoma"/>
        <family val="2"/>
      </rPr>
      <t xml:space="preserve"> ili slično</t>
    </r>
  </si>
  <si>
    <r>
      <t xml:space="preserve">Multifunkcijski A4 crno-bijeli uređaj:
</t>
    </r>
    <r>
      <rPr>
        <sz val="8"/>
        <rFont val="Tahoma"/>
        <family val="2"/>
      </rPr>
      <t>Funkcije: Kopirka, pisač, skener, s opcijom faksa
Veličina papira: A4
Brzina: 20 stranica u minuti
Rezolucija min. 600*600DPI za sve funkcije osim faksa
Sučelje: 10/100 LAN
Podržano okruženje: Windows 7/Server 2008R2
Ulaz papira: ladica (min 250 listova), ručni ulagač
Ostalo: obostrani ispis, automatski uvlakač papira za obostrano kopiranje/skeniranje, toner 
Napomena: uređaj tipa Ricoh/Aficio/Nashuatec MP201SPF ili odgovarajući (zbog kompatibilnosti s postojećom opremom i dijelovima)</t>
    </r>
  </si>
  <si>
    <t>GRUPA 3. - Razna računalna oprema</t>
  </si>
  <si>
    <t>UPS 600VA/360W, (50/60Hz, 230V) min. 2 šuko priključka, vrijeme punjenja oko 8h, vrijeme rada: 50% opterećenja min. 9,5 min, 100% opterećenja min 1,5 min; komunikacija: USB priključak</t>
  </si>
  <si>
    <t>Chipoteka</t>
  </si>
  <si>
    <t>CR-15/CR-25</t>
  </si>
  <si>
    <t>16.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</si>
</sst>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&quot; kn&quot;;[Red]\-#,##0.00&quot; kn&quot;"/>
    <numFmt numFmtId="173" formatCode="[$-F400]h:mm:ss\ AM/PM"/>
    <numFmt numFmtId="174" formatCode="#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[$kn-41A]"/>
    <numFmt numFmtId="179" formatCode="#,##0.00\ [$HRK]"/>
    <numFmt numFmtId="180" formatCode="#,##0.00_ ;[Red]\-#,##0.00\ "/>
    <numFmt numFmtId="181" formatCode="0;\-0;;@"/>
  </numFmts>
  <fonts count="4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73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2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3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78" fontId="4" fillId="0" borderId="0" xfId="0" applyNumberFormat="1" applyFont="1" applyAlignment="1">
      <alignment/>
    </xf>
    <xf numFmtId="178" fontId="1" fillId="0" borderId="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/>
    </xf>
    <xf numFmtId="174" fontId="7" fillId="33" borderId="11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top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181" fontId="5" fillId="34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181" fontId="2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G25" sqref="G25:G27"/>
    </sheetView>
  </sheetViews>
  <sheetFormatPr defaultColWidth="9.140625" defaultRowHeight="12.75"/>
  <cols>
    <col min="1" max="1" width="5.28125" style="8" bestFit="1" customWidth="1"/>
    <col min="2" max="2" width="61.57421875" style="8" customWidth="1"/>
    <col min="3" max="3" width="40.140625" style="8" customWidth="1"/>
    <col min="4" max="4" width="11.57421875" style="8" customWidth="1"/>
    <col min="5" max="5" width="7.8515625" style="8" customWidth="1"/>
    <col min="6" max="6" width="15.57421875" style="9" bestFit="1" customWidth="1"/>
    <col min="7" max="7" width="13.28125" style="8" bestFit="1" customWidth="1"/>
    <col min="8" max="8" width="11.421875" style="8" hidden="1" customWidth="1"/>
    <col min="9" max="9" width="17.421875" style="8" hidden="1" customWidth="1"/>
    <col min="10" max="10" width="18.140625" style="8" hidden="1" customWidth="1"/>
    <col min="11" max="11" width="15.7109375" style="8" hidden="1" customWidth="1"/>
    <col min="12" max="16384" width="9.140625" style="8" customWidth="1"/>
  </cols>
  <sheetData>
    <row r="1" spans="1:7" ht="14.25">
      <c r="A1" s="45" t="s">
        <v>65</v>
      </c>
      <c r="B1" s="45"/>
      <c r="C1" s="45"/>
      <c r="D1" s="45"/>
      <c r="E1" s="45"/>
      <c r="F1" s="45"/>
      <c r="G1" s="45"/>
    </row>
    <row r="2" spans="1:7" ht="11.25">
      <c r="A2" s="5"/>
      <c r="B2" s="6"/>
      <c r="C2" s="6"/>
      <c r="D2" s="7"/>
      <c r="E2" s="7"/>
      <c r="F2" s="7"/>
      <c r="G2" s="7"/>
    </row>
    <row r="3" spans="1:11" s="34" customFormat="1" ht="22.5">
      <c r="A3" s="38" t="s">
        <v>14</v>
      </c>
      <c r="B3" s="38" t="s">
        <v>0</v>
      </c>
      <c r="C3" s="38" t="s">
        <v>16</v>
      </c>
      <c r="D3" s="38" t="s">
        <v>11</v>
      </c>
      <c r="E3" s="38" t="s">
        <v>1</v>
      </c>
      <c r="F3" s="38" t="s">
        <v>6</v>
      </c>
      <c r="G3" s="42" t="s">
        <v>7</v>
      </c>
      <c r="H3" s="34" t="s">
        <v>17</v>
      </c>
      <c r="I3" s="34" t="s">
        <v>18</v>
      </c>
      <c r="J3" s="34" t="s">
        <v>19</v>
      </c>
      <c r="K3" s="34" t="s">
        <v>21</v>
      </c>
    </row>
    <row r="4" spans="1:11" s="30" customFormat="1" ht="10.5">
      <c r="A4" s="24" t="s">
        <v>41</v>
      </c>
      <c r="B4" s="25" t="s">
        <v>56</v>
      </c>
      <c r="C4" s="26"/>
      <c r="D4" s="27" t="s">
        <v>12</v>
      </c>
      <c r="E4" s="24">
        <v>2</v>
      </c>
      <c r="F4" s="28"/>
      <c r="G4" s="43">
        <f aca="true" t="shared" si="0" ref="G4:G18">F4*E4</f>
        <v>0</v>
      </c>
      <c r="H4" s="29">
        <v>305</v>
      </c>
      <c r="I4" s="29">
        <f>E4*H4</f>
        <v>610</v>
      </c>
      <c r="J4" s="30" t="s">
        <v>20</v>
      </c>
      <c r="K4" s="30" t="s">
        <v>22</v>
      </c>
    </row>
    <row r="5" spans="1:11" s="30" customFormat="1" ht="10.5">
      <c r="A5" s="24" t="s">
        <v>42</v>
      </c>
      <c r="B5" s="25" t="s">
        <v>36</v>
      </c>
      <c r="C5" s="36"/>
      <c r="D5" s="27" t="s">
        <v>15</v>
      </c>
      <c r="E5" s="24">
        <v>5</v>
      </c>
      <c r="F5" s="28"/>
      <c r="G5" s="43">
        <f t="shared" si="0"/>
        <v>0</v>
      </c>
      <c r="H5" s="29">
        <v>397.72</v>
      </c>
      <c r="I5" s="29">
        <f>E5*H5</f>
        <v>1988.6000000000001</v>
      </c>
      <c r="J5" s="30" t="s">
        <v>20</v>
      </c>
      <c r="K5" s="30" t="s">
        <v>24</v>
      </c>
    </row>
    <row r="6" spans="1:11" s="30" customFormat="1" ht="10.5">
      <c r="A6" s="24" t="s">
        <v>43</v>
      </c>
      <c r="B6" s="25" t="s">
        <v>57</v>
      </c>
      <c r="C6" s="26"/>
      <c r="D6" s="27" t="s">
        <v>12</v>
      </c>
      <c r="E6" s="24">
        <v>3</v>
      </c>
      <c r="F6" s="28"/>
      <c r="G6" s="43">
        <f t="shared" si="0"/>
        <v>0</v>
      </c>
      <c r="H6" s="29">
        <v>511.32</v>
      </c>
      <c r="I6" s="29">
        <f>E6*H6</f>
        <v>1533.96</v>
      </c>
      <c r="J6" s="30" t="s">
        <v>20</v>
      </c>
      <c r="K6" s="30" t="s">
        <v>25</v>
      </c>
    </row>
    <row r="7" spans="1:11" s="30" customFormat="1" ht="21">
      <c r="A7" s="24" t="s">
        <v>44</v>
      </c>
      <c r="B7" s="37" t="s">
        <v>39</v>
      </c>
      <c r="C7" s="26"/>
      <c r="D7" s="27" t="s">
        <v>15</v>
      </c>
      <c r="E7" s="24">
        <v>30</v>
      </c>
      <c r="F7" s="28"/>
      <c r="G7" s="43">
        <f t="shared" si="0"/>
        <v>0</v>
      </c>
      <c r="H7" s="29">
        <v>46.53</v>
      </c>
      <c r="I7" s="29">
        <f>E7*H7</f>
        <v>1395.9</v>
      </c>
      <c r="J7" s="30" t="s">
        <v>20</v>
      </c>
      <c r="K7" s="30" t="s">
        <v>26</v>
      </c>
    </row>
    <row r="8" spans="1:10" s="30" customFormat="1" ht="10.5">
      <c r="A8" s="24" t="s">
        <v>45</v>
      </c>
      <c r="B8" s="32" t="s">
        <v>35</v>
      </c>
      <c r="C8" s="26"/>
      <c r="D8" s="27" t="s">
        <v>13</v>
      </c>
      <c r="E8" s="24">
        <v>3</v>
      </c>
      <c r="F8" s="28"/>
      <c r="G8" s="43">
        <f t="shared" si="0"/>
        <v>0</v>
      </c>
      <c r="H8" s="29">
        <v>25</v>
      </c>
      <c r="I8" s="29" t="e">
        <f>#REF!*H8</f>
        <v>#REF!</v>
      </c>
      <c r="J8" s="30" t="s">
        <v>33</v>
      </c>
    </row>
    <row r="9" spans="1:9" s="30" customFormat="1" ht="10.5">
      <c r="A9" s="24" t="s">
        <v>46</v>
      </c>
      <c r="B9" s="32" t="s">
        <v>38</v>
      </c>
      <c r="C9" s="26"/>
      <c r="D9" s="27" t="s">
        <v>13</v>
      </c>
      <c r="E9" s="24">
        <v>3</v>
      </c>
      <c r="F9" s="28"/>
      <c r="G9" s="43">
        <f t="shared" si="0"/>
        <v>0</v>
      </c>
      <c r="H9" s="29"/>
      <c r="I9" s="29"/>
    </row>
    <row r="10" spans="1:11" s="30" customFormat="1" ht="10.5">
      <c r="A10" s="24" t="s">
        <v>47</v>
      </c>
      <c r="B10" s="33" t="s">
        <v>34</v>
      </c>
      <c r="C10" s="26"/>
      <c r="D10" s="27" t="s">
        <v>13</v>
      </c>
      <c r="E10" s="24">
        <v>3</v>
      </c>
      <c r="F10" s="28"/>
      <c r="G10" s="43">
        <f t="shared" si="0"/>
        <v>0</v>
      </c>
      <c r="H10" s="29">
        <v>19.59</v>
      </c>
      <c r="I10" s="29">
        <f>E10*H10</f>
        <v>58.769999999999996</v>
      </c>
      <c r="J10" s="30" t="s">
        <v>20</v>
      </c>
      <c r="K10" s="30" t="s">
        <v>27</v>
      </c>
    </row>
    <row r="11" spans="1:10" s="30" customFormat="1" ht="10.5">
      <c r="A11" s="24" t="s">
        <v>48</v>
      </c>
      <c r="B11" s="39" t="s">
        <v>58</v>
      </c>
      <c r="C11" s="39"/>
      <c r="D11" s="27" t="s">
        <v>13</v>
      </c>
      <c r="E11" s="24">
        <v>10</v>
      </c>
      <c r="F11" s="28"/>
      <c r="G11" s="43">
        <f>F11*E11</f>
        <v>0</v>
      </c>
      <c r="H11" s="29">
        <v>10.89</v>
      </c>
      <c r="I11" s="29">
        <f>E7*H11</f>
        <v>326.70000000000005</v>
      </c>
      <c r="J11" s="30" t="s">
        <v>37</v>
      </c>
    </row>
    <row r="12" spans="1:10" s="30" customFormat="1" ht="10.5">
      <c r="A12" s="24" t="s">
        <v>49</v>
      </c>
      <c r="B12" s="39" t="s">
        <v>59</v>
      </c>
      <c r="C12" s="39"/>
      <c r="D12" s="27" t="s">
        <v>13</v>
      </c>
      <c r="E12" s="24">
        <v>10</v>
      </c>
      <c r="F12" s="28"/>
      <c r="G12" s="43">
        <f>F12*E12</f>
        <v>0</v>
      </c>
      <c r="H12" s="29">
        <v>10.89</v>
      </c>
      <c r="I12" s="29">
        <f>E8*H12</f>
        <v>32.67</v>
      </c>
      <c r="J12" s="30" t="s">
        <v>37</v>
      </c>
    </row>
    <row r="13" spans="1:10" s="30" customFormat="1" ht="10.5">
      <c r="A13" s="24" t="s">
        <v>50</v>
      </c>
      <c r="B13" s="39" t="s">
        <v>60</v>
      </c>
      <c r="C13" s="39"/>
      <c r="D13" s="27" t="s">
        <v>13</v>
      </c>
      <c r="E13" s="24">
        <v>10</v>
      </c>
      <c r="F13" s="28"/>
      <c r="G13" s="43">
        <f>F13*E13</f>
        <v>0</v>
      </c>
      <c r="H13" s="29">
        <v>15.71</v>
      </c>
      <c r="I13" s="29">
        <f>E10*H13</f>
        <v>47.13</v>
      </c>
      <c r="J13" s="30" t="s">
        <v>37</v>
      </c>
    </row>
    <row r="14" spans="1:10" s="30" customFormat="1" ht="10.5">
      <c r="A14" s="24" t="s">
        <v>51</v>
      </c>
      <c r="B14" s="39" t="s">
        <v>61</v>
      </c>
      <c r="C14" s="39"/>
      <c r="D14" s="27" t="s">
        <v>13</v>
      </c>
      <c r="E14" s="24">
        <v>10</v>
      </c>
      <c r="F14" s="28"/>
      <c r="G14" s="43">
        <f t="shared" si="0"/>
        <v>0</v>
      </c>
      <c r="H14" s="29">
        <v>21.15</v>
      </c>
      <c r="I14" s="29">
        <f>E12*H14</f>
        <v>211.5</v>
      </c>
      <c r="J14" s="30" t="s">
        <v>37</v>
      </c>
    </row>
    <row r="15" spans="1:11" s="30" customFormat="1" ht="21">
      <c r="A15" s="24" t="s">
        <v>52</v>
      </c>
      <c r="B15" s="32" t="s">
        <v>62</v>
      </c>
      <c r="C15" s="26"/>
      <c r="D15" s="27" t="s">
        <v>15</v>
      </c>
      <c r="E15" s="24">
        <v>40</v>
      </c>
      <c r="F15" s="28"/>
      <c r="G15" s="43">
        <f t="shared" si="0"/>
        <v>0</v>
      </c>
      <c r="H15" s="29">
        <v>148.33</v>
      </c>
      <c r="I15" s="29" t="e">
        <f>#REF!*H15</f>
        <v>#REF!</v>
      </c>
      <c r="K15" s="30" t="s">
        <v>32</v>
      </c>
    </row>
    <row r="16" spans="1:11" s="30" customFormat="1" ht="21">
      <c r="A16" s="24" t="s">
        <v>53</v>
      </c>
      <c r="B16" s="32" t="s">
        <v>63</v>
      </c>
      <c r="C16" s="26"/>
      <c r="D16" s="27" t="s">
        <v>15</v>
      </c>
      <c r="E16" s="24">
        <v>40</v>
      </c>
      <c r="F16" s="28"/>
      <c r="G16" s="43">
        <f t="shared" si="0"/>
        <v>0</v>
      </c>
      <c r="H16" s="29">
        <v>514.8</v>
      </c>
      <c r="I16" s="29" t="e">
        <f>#REF!*H16</f>
        <v>#REF!</v>
      </c>
      <c r="J16" s="30" t="s">
        <v>20</v>
      </c>
      <c r="K16" s="30" t="s">
        <v>31</v>
      </c>
    </row>
    <row r="17" spans="1:11" s="30" customFormat="1" ht="21">
      <c r="A17" s="24" t="s">
        <v>54</v>
      </c>
      <c r="B17" s="31" t="s">
        <v>40</v>
      </c>
      <c r="C17" s="26"/>
      <c r="D17" s="27" t="s">
        <v>13</v>
      </c>
      <c r="E17" s="24">
        <v>10</v>
      </c>
      <c r="F17" s="28"/>
      <c r="G17" s="43">
        <f t="shared" si="0"/>
        <v>0</v>
      </c>
      <c r="H17" s="29">
        <v>53.71</v>
      </c>
      <c r="I17" s="29">
        <f>E16*H17</f>
        <v>2148.4</v>
      </c>
      <c r="J17" s="30" t="s">
        <v>20</v>
      </c>
      <c r="K17" s="30" t="s">
        <v>30</v>
      </c>
    </row>
    <row r="18" spans="1:11" s="30" customFormat="1" ht="31.5">
      <c r="A18" s="24" t="s">
        <v>55</v>
      </c>
      <c r="B18" s="32" t="s">
        <v>66</v>
      </c>
      <c r="C18" s="26"/>
      <c r="D18" s="27" t="s">
        <v>12</v>
      </c>
      <c r="E18" s="24">
        <v>10</v>
      </c>
      <c r="F18" s="28"/>
      <c r="G18" s="43">
        <f t="shared" si="0"/>
        <v>0</v>
      </c>
      <c r="H18" s="29">
        <v>48</v>
      </c>
      <c r="I18" s="29">
        <f>E16*H18</f>
        <v>1920</v>
      </c>
      <c r="J18" s="30" t="s">
        <v>67</v>
      </c>
      <c r="K18" s="30" t="s">
        <v>68</v>
      </c>
    </row>
    <row r="19" spans="1:9" s="30" customFormat="1" ht="126">
      <c r="A19" s="24" t="s">
        <v>69</v>
      </c>
      <c r="B19" s="41" t="s">
        <v>64</v>
      </c>
      <c r="C19" s="40"/>
      <c r="D19" s="24" t="s">
        <v>12</v>
      </c>
      <c r="E19" s="24">
        <v>2</v>
      </c>
      <c r="F19" s="28"/>
      <c r="G19" s="43">
        <f>F19*E19</f>
        <v>0</v>
      </c>
      <c r="H19" s="29"/>
      <c r="I19" s="29"/>
    </row>
    <row r="20" spans="1:11" s="30" customFormat="1" ht="11.25">
      <c r="A20" s="35"/>
      <c r="B20" s="48"/>
      <c r="C20" s="48"/>
      <c r="D20" s="48"/>
      <c r="E20" s="48"/>
      <c r="F20" s="21" t="s">
        <v>2</v>
      </c>
      <c r="G20" s="44">
        <f>SUM(G4:G19)</f>
        <v>0</v>
      </c>
      <c r="H20" s="29">
        <v>5948.3</v>
      </c>
      <c r="I20" s="29" t="e">
        <f>#REF!*H20</f>
        <v>#REF!</v>
      </c>
      <c r="J20" s="30" t="s">
        <v>28</v>
      </c>
      <c r="K20" s="30" t="s">
        <v>29</v>
      </c>
    </row>
    <row r="21" spans="1:9" ht="12.75">
      <c r="A21" s="5"/>
      <c r="B21" s="2"/>
      <c r="C21" s="11"/>
      <c r="D21" s="12"/>
      <c r="E21" s="12"/>
      <c r="F21" s="12"/>
      <c r="G21" s="12"/>
      <c r="H21" s="8" t="s">
        <v>23</v>
      </c>
      <c r="I21" s="22" t="e">
        <f>SUM(I4:I20)</f>
        <v>#REF!</v>
      </c>
    </row>
    <row r="22" spans="1:9" ht="12.75">
      <c r="A22" s="5"/>
      <c r="B22" s="2"/>
      <c r="C22" s="11"/>
      <c r="D22" s="12"/>
      <c r="E22" s="12"/>
      <c r="F22" s="12"/>
      <c r="G22" s="12"/>
      <c r="I22" s="22"/>
    </row>
    <row r="23" spans="1:9" ht="12.75">
      <c r="A23" s="5"/>
      <c r="B23" s="2"/>
      <c r="C23" s="11"/>
      <c r="D23" s="12"/>
      <c r="E23" s="12"/>
      <c r="F23" s="12"/>
      <c r="G23" s="12"/>
      <c r="I23" s="22"/>
    </row>
    <row r="24" spans="1:9" ht="12.75">
      <c r="A24" s="5"/>
      <c r="B24" s="2"/>
      <c r="C24" s="11"/>
      <c r="D24" s="12"/>
      <c r="E24" s="12"/>
      <c r="F24" s="12"/>
      <c r="G24" s="12"/>
      <c r="I24" s="22"/>
    </row>
    <row r="25" spans="1:7" ht="12.75">
      <c r="A25" s="5"/>
      <c r="B25" s="13"/>
      <c r="C25" s="46" t="s">
        <v>8</v>
      </c>
      <c r="D25" s="46"/>
      <c r="E25" s="46"/>
      <c r="F25" s="46"/>
      <c r="G25" s="49">
        <f>G20</f>
        <v>0</v>
      </c>
    </row>
    <row r="26" spans="1:7" ht="12.75">
      <c r="A26" s="5"/>
      <c r="B26" s="13"/>
      <c r="C26" s="47" t="s">
        <v>10</v>
      </c>
      <c r="D26" s="47"/>
      <c r="E26" s="47"/>
      <c r="F26" s="47"/>
      <c r="G26" s="49">
        <f>G25*0.25</f>
        <v>0</v>
      </c>
    </row>
    <row r="27" spans="2:7" s="10" customFormat="1" ht="12.75">
      <c r="B27" s="13"/>
      <c r="C27" s="47" t="s">
        <v>9</v>
      </c>
      <c r="D27" s="47"/>
      <c r="E27" s="47"/>
      <c r="F27" s="47"/>
      <c r="G27" s="49">
        <f>G25+G26</f>
        <v>0</v>
      </c>
    </row>
    <row r="28" spans="1:7" s="10" customFormat="1" ht="12.75">
      <c r="A28" s="13"/>
      <c r="B28" s="13"/>
      <c r="C28" s="20"/>
      <c r="D28" s="20"/>
      <c r="E28" s="20"/>
      <c r="F28" s="20"/>
      <c r="G28" s="14"/>
    </row>
    <row r="29" spans="1:7" s="10" customFormat="1" ht="12.75">
      <c r="A29" s="13"/>
      <c r="B29" s="13"/>
      <c r="C29" s="20"/>
      <c r="D29" s="20"/>
      <c r="E29" s="20"/>
      <c r="F29" s="20"/>
      <c r="G29" s="14"/>
    </row>
    <row r="30" spans="1:7" s="10" customFormat="1" ht="12.75">
      <c r="A30" s="13"/>
      <c r="B30" s="18"/>
      <c r="C30" s="17" t="s">
        <v>3</v>
      </c>
      <c r="D30" s="12"/>
      <c r="E30" s="19"/>
      <c r="F30" s="18"/>
      <c r="G30" s="1"/>
    </row>
    <row r="31" spans="1:7" s="10" customFormat="1" ht="12.75">
      <c r="A31" s="13"/>
      <c r="B31" s="18"/>
      <c r="C31" s="4"/>
      <c r="D31" s="19"/>
      <c r="E31" s="19"/>
      <c r="F31" s="18"/>
      <c r="G31" s="1"/>
    </row>
    <row r="32" spans="2:7" s="13" customFormat="1" ht="12.75">
      <c r="B32" s="15" t="s">
        <v>4</v>
      </c>
      <c r="C32" s="16"/>
      <c r="D32" s="12"/>
      <c r="E32" s="3"/>
      <c r="F32" s="1"/>
      <c r="G32" s="1"/>
    </row>
    <row r="33" spans="1:7" s="13" customFormat="1" ht="12.75">
      <c r="A33" s="10"/>
      <c r="B33" s="11"/>
      <c r="C33" s="3" t="s">
        <v>5</v>
      </c>
      <c r="D33" s="12"/>
      <c r="E33" s="12"/>
      <c r="F33" s="12"/>
      <c r="G33" s="12"/>
    </row>
    <row r="34" spans="1:7" s="13" customFormat="1" ht="12.75">
      <c r="A34" s="10"/>
      <c r="B34" s="11"/>
      <c r="C34" s="11"/>
      <c r="D34" s="12"/>
      <c r="E34" s="12"/>
      <c r="F34" s="12"/>
      <c r="G34" s="12"/>
    </row>
    <row r="35" spans="1:11" s="13" customFormat="1" ht="12.75">
      <c r="A35" s="10"/>
      <c r="B35" s="8"/>
      <c r="C35" s="8"/>
      <c r="D35" s="8"/>
      <c r="E35" s="8"/>
      <c r="F35" s="9"/>
      <c r="G35" s="8"/>
      <c r="K35" s="23"/>
    </row>
    <row r="36" spans="1:7" s="13" customFormat="1" ht="12.75">
      <c r="A36" s="10"/>
      <c r="B36" s="8"/>
      <c r="C36" s="8"/>
      <c r="D36" s="8"/>
      <c r="E36" s="8"/>
      <c r="F36" s="9"/>
      <c r="G36" s="8"/>
    </row>
    <row r="37" spans="1:7" s="1" customFormat="1" ht="12.75">
      <c r="A37" s="10"/>
      <c r="B37" s="8"/>
      <c r="C37" s="8"/>
      <c r="D37" s="8"/>
      <c r="E37" s="8"/>
      <c r="F37" s="9"/>
      <c r="G37" s="8"/>
    </row>
    <row r="38" spans="1:7" s="1" customFormat="1" ht="12.75">
      <c r="A38" s="8"/>
      <c r="B38" s="8"/>
      <c r="C38" s="8"/>
      <c r="D38" s="8"/>
      <c r="E38" s="8"/>
      <c r="F38" s="9"/>
      <c r="G38" s="8"/>
    </row>
    <row r="39" spans="1:7" s="1" customFormat="1" ht="12.75">
      <c r="A39" s="8"/>
      <c r="B39" s="8"/>
      <c r="C39" s="8"/>
      <c r="D39" s="8"/>
      <c r="E39" s="8"/>
      <c r="F39" s="9"/>
      <c r="G39" s="8"/>
    </row>
    <row r="40" spans="1:7" s="1" customFormat="1" ht="12.75">
      <c r="A40" s="8"/>
      <c r="B40" s="8"/>
      <c r="C40" s="8"/>
      <c r="D40" s="8"/>
      <c r="E40" s="8"/>
      <c r="F40" s="9"/>
      <c r="G40" s="8"/>
    </row>
    <row r="41" spans="1:7" s="1" customFormat="1" ht="12.75">
      <c r="A41" s="8"/>
      <c r="B41" s="8"/>
      <c r="C41" s="8"/>
      <c r="D41" s="8"/>
      <c r="E41" s="8"/>
      <c r="F41" s="9"/>
      <c r="G41" s="8"/>
    </row>
  </sheetData>
  <sheetProtection/>
  <mergeCells count="5">
    <mergeCell ref="A1:G1"/>
    <mergeCell ref="C25:F25"/>
    <mergeCell ref="C26:F26"/>
    <mergeCell ref="C27:F27"/>
    <mergeCell ref="B20:E20"/>
  </mergeCells>
  <printOptions/>
  <pageMargins left="0.3937007874015748" right="0.3937007874015748" top="0.1968503937007874" bottom="0.5905511811023623" header="0.31496062992125984" footer="0.1968503937007874"/>
  <pageSetup horizontalDpi="600" verticalDpi="600" orientation="landscape" paperSize="9" scale="90" r:id="rId1"/>
  <headerFooter alignWithMargins="0">
    <oddFooter>&amp;CStranica &amp;P od &amp;N</oddFooter>
  </headerFooter>
  <ignoredErrors>
    <ignoredError sqref="G25:G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drzavni arhiv (HDA)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</dc:creator>
  <cp:keywords/>
  <dc:description/>
  <cp:lastModifiedBy>Suzana Grubešić</cp:lastModifiedBy>
  <cp:lastPrinted>2015-03-30T12:43:01Z</cp:lastPrinted>
  <dcterms:created xsi:type="dcterms:W3CDTF">2014-01-20T16:17:19Z</dcterms:created>
  <dcterms:modified xsi:type="dcterms:W3CDTF">2017-07-03T10:34:10Z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